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年齢階層表" sheetId="1" r:id="rId1"/>
    <sheet name="過去参考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<sst xmlns="http://schemas.openxmlformats.org/spreadsheetml/2006/main" count="84" uniqueCount="42">
  <si>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総　人　口</t>
  </si>
  <si>
    <t>生産年齢
人口
（15～64歳）</t>
  </si>
  <si>
    <t>年少人口
（0～14歳）</t>
  </si>
  <si>
    <t>高齢人口
（65歳～）</t>
  </si>
  <si>
    <t>平成25年</t>
  </si>
  <si>
    <t>*各年３月末（４月１日）の住民基本台帳人口（人）</t>
  </si>
  <si>
    <t>平成26年</t>
  </si>
  <si>
    <t>平成27年</t>
  </si>
  <si>
    <t>平成28年</t>
  </si>
  <si>
    <t>平成29年</t>
  </si>
  <si>
    <t>平成30年</t>
  </si>
  <si>
    <t>平成31年</t>
  </si>
  <si>
    <t>令和２年</t>
  </si>
  <si>
    <t>令和３年</t>
  </si>
  <si>
    <t>令和４年</t>
  </si>
  <si>
    <t>※外国人を含む総人口。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</si>
  <si>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</si>
  <si>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</si>
  <si>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</si>
  <si>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</si>
  <si>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</si>
  <si>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</si>
  <si>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</si>
  <si>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</si>
  <si>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</si>
  <si>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</si>
  <si>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</si>
  <si>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</si>
  <si>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</si>
  <si>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</si>
  <si>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日本人のみ</t>
  </si>
  <si>
    <t>外国人含む</t>
  </si>
  <si>
    <t>日本人のみ</t>
  </si>
  <si>
    <t>外国人含む</t>
  </si>
  <si>
    <t>旧前原市</t>
  </si>
  <si>
    <t>旧二丈町</t>
  </si>
  <si>
    <t>旧志摩町</t>
  </si>
  <si>
    <r>
      <t xml:space="preserve">糸島市
</t>
    </r>
    <r>
      <rPr>
        <sz val="6"/>
        <rFont val="ＭＳ Ｐゴシック"/>
        <family val="3"/>
      </rPr>
      <t>（旧市町合計）</t>
    </r>
  </si>
  <si>
    <t>率</t>
  </si>
  <si>
    <t>※平成24年までは日本人のみ。平成25年３月末分以降は、左の列が日本人のみ、右の列が外国人を含む総人口。</t>
  </si>
  <si>
    <t>【過去参考】年齢階層別人口の推移（住民基本台帳）</t>
  </si>
  <si>
    <t>年齢階層別人口の推移（住民基本台帳）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</si>
</sst>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13" xfId="42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42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 shrinkToFit="1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shrinkToFit="1"/>
    </xf>
    <xf numFmtId="177" fontId="4" fillId="0" borderId="13" xfId="42" applyNumberFormat="1" applyFont="1" applyBorder="1" applyAlignment="1">
      <alignment vertical="center"/>
    </xf>
    <xf numFmtId="177" fontId="4" fillId="0" borderId="41" xfId="42" applyNumberFormat="1" applyFont="1" applyBorder="1" applyAlignment="1">
      <alignment vertical="center"/>
    </xf>
    <xf numFmtId="177" fontId="4" fillId="0" borderId="42" xfId="42" applyNumberFormat="1" applyFont="1" applyBorder="1" applyAlignment="1">
      <alignment vertical="center"/>
    </xf>
    <xf numFmtId="177" fontId="4" fillId="0" borderId="43" xfId="42" applyNumberFormat="1" applyFont="1" applyBorder="1" applyAlignment="1">
      <alignment vertical="center"/>
    </xf>
    <xf numFmtId="177" fontId="4" fillId="0" borderId="23" xfId="42" applyNumberFormat="1" applyFont="1" applyBorder="1" applyAlignment="1">
      <alignment vertical="center"/>
    </xf>
    <xf numFmtId="177" fontId="4" fillId="0" borderId="44" xfId="42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42" applyNumberFormat="1" applyFont="1" applyBorder="1" applyAlignment="1">
      <alignment vertical="center"/>
    </xf>
    <xf numFmtId="177" fontId="4" fillId="0" borderId="46" xfId="42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 shrinkToFit="1"/>
    </xf>
    <xf numFmtId="176" fontId="4" fillId="0" borderId="13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pane xSplit="1" topLeftCell="B1" activePane="topRight" state="frozen"/>
      <selection pane="topLeft" activeCell="C28" sqref="C28"/>
      <selection pane="topRight" activeCell="D20" sqref="D20"/>
    </sheetView>
  </sheetViews>
  <sheetFormatPr defaultColWidth="9.00390625" defaultRowHeight="13.5"/>
  <cols>
    <col min="1" max="1" width="14.125" style="0" customWidth="1"/>
    <col min="2" max="3" width="9.625" style="0" customWidth="1"/>
    <col min="4" max="4" width="9.625" style="1" customWidth="1"/>
    <col min="5" max="11" width="9.625" style="0" customWidth="1"/>
  </cols>
  <sheetData>
    <row r="1" spans="1:7" ht="33.75" customHeight="1">
      <c r="A1" s="77" t="s">
        <v>41</v>
      </c>
      <c r="B1" s="77"/>
      <c r="C1" s="77"/>
      <c r="D1" s="77"/>
      <c r="E1" s="77"/>
      <c r="F1" s="77"/>
      <c r="G1" s="77"/>
    </row>
    <row r="2" spans="1:11" ht="14.25" thickBot="1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9.5" customHeight="1" thickBot="1">
      <c r="A3" s="2"/>
      <c r="B3" s="3" t="s">
        <v>4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  <c r="J3" s="5" t="s">
        <v>13</v>
      </c>
      <c r="K3" s="6" t="s">
        <v>14</v>
      </c>
    </row>
    <row r="4" spans="1:11" ht="25.5" customHeight="1">
      <c r="A4" s="75" t="s">
        <v>2</v>
      </c>
      <c r="B4" s="7">
        <v>13879</v>
      </c>
      <c r="C4" s="7">
        <v>13725</v>
      </c>
      <c r="D4" s="7">
        <v>13567</v>
      </c>
      <c r="E4" s="7">
        <v>13498</v>
      </c>
      <c r="F4" s="7">
        <v>13601</v>
      </c>
      <c r="G4" s="7">
        <v>13772</v>
      </c>
      <c r="H4" s="7">
        <v>13892</v>
      </c>
      <c r="I4" s="7">
        <v>13969</v>
      </c>
      <c r="J4" s="7">
        <v>14196</v>
      </c>
      <c r="K4" s="8">
        <v>14329</v>
      </c>
    </row>
    <row r="5" spans="1:11" ht="25.5" customHeight="1" thickBot="1">
      <c r="A5" s="76"/>
      <c r="B5" s="9">
        <v>0.1385420098024536</v>
      </c>
      <c r="C5" s="9">
        <v>0.1374080192221054</v>
      </c>
      <c r="D5" s="9">
        <v>0.13583707960791774</v>
      </c>
      <c r="E5" s="9">
        <v>0.135403813937625</v>
      </c>
      <c r="F5" s="10">
        <v>0.135832060001398</v>
      </c>
      <c r="G5" s="10">
        <v>0.1367341468</v>
      </c>
      <c r="H5" s="9">
        <v>0.13693445046821093</v>
      </c>
      <c r="I5" s="9">
        <v>0.13740225249594257</v>
      </c>
      <c r="J5" s="9">
        <v>0.13858679735244156</v>
      </c>
      <c r="K5" s="11">
        <v>0.139</v>
      </c>
    </row>
    <row r="6" spans="1:11" ht="25.5" customHeight="1">
      <c r="A6" s="75" t="s">
        <v>1</v>
      </c>
      <c r="B6" s="7">
        <v>62833</v>
      </c>
      <c r="C6" s="7">
        <v>61439</v>
      </c>
      <c r="D6" s="7">
        <v>60394</v>
      </c>
      <c r="E6" s="7">
        <v>59441</v>
      </c>
      <c r="F6" s="7">
        <v>58983</v>
      </c>
      <c r="G6" s="7">
        <v>58537</v>
      </c>
      <c r="H6" s="7">
        <v>58393</v>
      </c>
      <c r="I6" s="7">
        <v>57994</v>
      </c>
      <c r="J6" s="7">
        <v>57918</v>
      </c>
      <c r="K6" s="8">
        <v>57725</v>
      </c>
    </row>
    <row r="7" spans="1:11" ht="25.5" customHeight="1" thickBot="1">
      <c r="A7" s="76"/>
      <c r="B7" s="9">
        <v>0.6272072989349066</v>
      </c>
      <c r="C7" s="9">
        <v>0.6150973619662612</v>
      </c>
      <c r="D7" s="9">
        <v>0.604683761026062</v>
      </c>
      <c r="E7" s="9">
        <v>0.5962763449597239</v>
      </c>
      <c r="F7" s="10">
        <v>0.5890583335830063</v>
      </c>
      <c r="G7" s="10">
        <v>0.5811796944</v>
      </c>
      <c r="H7" s="9">
        <v>0.5755840315426318</v>
      </c>
      <c r="I7" s="9">
        <v>0.5704421383957115</v>
      </c>
      <c r="J7" s="9">
        <v>0.5654177323935412</v>
      </c>
      <c r="K7" s="11">
        <v>0.561</v>
      </c>
    </row>
    <row r="8" spans="1:11" ht="25.5" customHeight="1">
      <c r="A8" s="75" t="s">
        <v>3</v>
      </c>
      <c r="B8" s="7">
        <v>23467</v>
      </c>
      <c r="C8" s="7">
        <v>24721</v>
      </c>
      <c r="D8" s="7">
        <v>25916</v>
      </c>
      <c r="E8" s="7">
        <v>26748</v>
      </c>
      <c r="F8" s="7">
        <v>27547</v>
      </c>
      <c r="G8" s="7">
        <v>28412</v>
      </c>
      <c r="H8" s="7">
        <v>29165</v>
      </c>
      <c r="I8" s="7">
        <v>29702</v>
      </c>
      <c r="J8" s="7">
        <v>30320</v>
      </c>
      <c r="K8" s="8">
        <v>30882</v>
      </c>
    </row>
    <row r="9" spans="1:11" ht="25.5" customHeight="1" thickBot="1">
      <c r="A9" s="76"/>
      <c r="B9" s="9">
        <v>0.23425069126263987</v>
      </c>
      <c r="C9" s="9">
        <v>0.24749461881163337</v>
      </c>
      <c r="D9" s="9">
        <v>0.25947915936602023</v>
      </c>
      <c r="E9" s="9">
        <v>0.2683198411026513</v>
      </c>
      <c r="F9" s="10">
        <v>0.27510960641559556</v>
      </c>
      <c r="G9" s="10">
        <v>0.28208615879</v>
      </c>
      <c r="H9" s="9">
        <v>0.2874815179891572</v>
      </c>
      <c r="I9" s="9">
        <v>0.29215560910834604</v>
      </c>
      <c r="J9" s="9">
        <v>0.29599547025401723</v>
      </c>
      <c r="K9" s="11">
        <v>0.3</v>
      </c>
    </row>
    <row r="10" spans="1:11" ht="25.5" customHeight="1" thickBot="1">
      <c r="A10" s="12" t="s">
        <v>0</v>
      </c>
      <c r="B10" s="13">
        <v>100179</v>
      </c>
      <c r="C10" s="13">
        <v>99885</v>
      </c>
      <c r="D10" s="13">
        <v>99877</v>
      </c>
      <c r="E10" s="13">
        <v>99687</v>
      </c>
      <c r="F10" s="13">
        <v>100131</v>
      </c>
      <c r="G10" s="13">
        <v>100721</v>
      </c>
      <c r="H10" s="13">
        <v>101450</v>
      </c>
      <c r="I10" s="13">
        <v>101665</v>
      </c>
      <c r="J10" s="13">
        <v>102434</v>
      </c>
      <c r="K10" s="14">
        <v>102936</v>
      </c>
    </row>
    <row r="11" ht="13.5">
      <c r="A11" t="s">
        <v>15</v>
      </c>
    </row>
  </sheetData>
  <sheetProtection/>
  <mergeCells count="5">
    <mergeCell ref="A4:A5"/>
    <mergeCell ref="A6:A7"/>
    <mergeCell ref="A8:A9"/>
    <mergeCell ref="A1:G1"/>
    <mergeCell ref="A2:K2"/>
  </mergeCells>
  <printOptions/>
  <pageMargins left="0.6" right="0.21" top="0.59" bottom="0.6" header="0.2" footer="0.21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zoomScalePageLayoutView="0" workbookViewId="0" topLeftCell="A1">
      <pane xSplit="2" topLeftCell="C1" activePane="topRight" state="frozen"/>
      <selection pane="topLeft" activeCell="C28" sqref="C28"/>
      <selection pane="topRight" activeCell="F7" sqref="F7"/>
    </sheetView>
  </sheetViews>
  <sheetFormatPr defaultColWidth="9.00390625" defaultRowHeight="13.5"/>
  <cols>
    <col min="1" max="1" width="8.125" style="0" customWidth="1"/>
    <col min="2" max="2" width="8.875" style="0" customWidth="1"/>
    <col min="3" max="21" width="7.50390625" style="0" customWidth="1"/>
    <col min="22" max="22" width="7.50390625" style="1" customWidth="1"/>
    <col min="23" max="34" width="7.50390625" style="0" customWidth="1"/>
  </cols>
  <sheetData>
    <row r="1" spans="1:13" ht="33.75" customHeight="1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34" ht="14.25" thickBot="1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ht="13.5">
      <c r="A3" s="1"/>
      <c r="B3" s="1"/>
      <c r="C3" s="97" t="s">
        <v>16</v>
      </c>
      <c r="D3" s="95" t="s">
        <v>17</v>
      </c>
      <c r="E3" s="93" t="s">
        <v>18</v>
      </c>
      <c r="F3" s="95" t="s">
        <v>19</v>
      </c>
      <c r="G3" s="93" t="s">
        <v>20</v>
      </c>
      <c r="H3" s="95" t="s">
        <v>21</v>
      </c>
      <c r="I3" s="93" t="s">
        <v>22</v>
      </c>
      <c r="J3" s="95" t="s">
        <v>23</v>
      </c>
      <c r="K3" s="93" t="s">
        <v>24</v>
      </c>
      <c r="L3" s="95" t="s">
        <v>25</v>
      </c>
      <c r="M3" s="93" t="s">
        <v>26</v>
      </c>
      <c r="N3" s="95" t="s">
        <v>27</v>
      </c>
      <c r="O3" s="93" t="s">
        <v>28</v>
      </c>
      <c r="P3" s="95" t="s">
        <v>29</v>
      </c>
      <c r="Q3" s="88" t="s">
        <v>4</v>
      </c>
      <c r="R3" s="89"/>
      <c r="S3" s="88" t="s">
        <v>6</v>
      </c>
      <c r="T3" s="90"/>
      <c r="U3" s="91" t="s">
        <v>7</v>
      </c>
      <c r="V3" s="89"/>
      <c r="W3" s="88" t="s">
        <v>8</v>
      </c>
      <c r="X3" s="90"/>
      <c r="Y3" s="83" t="s">
        <v>9</v>
      </c>
      <c r="Z3" s="92"/>
      <c r="AA3" s="83" t="s">
        <v>10</v>
      </c>
      <c r="AB3" s="92"/>
      <c r="AC3" s="82" t="s">
        <v>11</v>
      </c>
      <c r="AD3" s="82"/>
      <c r="AE3" s="83" t="s">
        <v>12</v>
      </c>
      <c r="AF3" s="82"/>
      <c r="AG3" s="83" t="s">
        <v>13</v>
      </c>
      <c r="AH3" s="84"/>
    </row>
    <row r="4" spans="1:34" ht="14.25" thickBot="1">
      <c r="A4" s="1"/>
      <c r="B4" s="1"/>
      <c r="C4" s="98"/>
      <c r="D4" s="96"/>
      <c r="E4" s="94"/>
      <c r="F4" s="96"/>
      <c r="G4" s="94"/>
      <c r="H4" s="96"/>
      <c r="I4" s="94"/>
      <c r="J4" s="96"/>
      <c r="K4" s="94"/>
      <c r="L4" s="96"/>
      <c r="M4" s="94"/>
      <c r="N4" s="96"/>
      <c r="O4" s="94"/>
      <c r="P4" s="96"/>
      <c r="Q4" s="16" t="s">
        <v>30</v>
      </c>
      <c r="R4" s="17" t="s">
        <v>31</v>
      </c>
      <c r="S4" s="16" t="s">
        <v>30</v>
      </c>
      <c r="T4" s="18" t="s">
        <v>31</v>
      </c>
      <c r="U4" s="19" t="s">
        <v>30</v>
      </c>
      <c r="V4" s="17" t="s">
        <v>31</v>
      </c>
      <c r="W4" s="16" t="s">
        <v>30</v>
      </c>
      <c r="X4" s="20" t="s">
        <v>31</v>
      </c>
      <c r="Y4" s="21" t="s">
        <v>32</v>
      </c>
      <c r="Z4" s="22" t="s">
        <v>33</v>
      </c>
      <c r="AA4" s="21" t="s">
        <v>32</v>
      </c>
      <c r="AB4" s="22" t="s">
        <v>33</v>
      </c>
      <c r="AC4" s="23" t="s">
        <v>32</v>
      </c>
      <c r="AD4" s="24" t="s">
        <v>33</v>
      </c>
      <c r="AE4" s="21" t="s">
        <v>32</v>
      </c>
      <c r="AF4" s="24" t="s">
        <v>33</v>
      </c>
      <c r="AG4" s="21" t="s">
        <v>32</v>
      </c>
      <c r="AH4" s="25" t="s">
        <v>33</v>
      </c>
    </row>
    <row r="5" spans="1:34" ht="25.5" customHeight="1">
      <c r="A5" s="85" t="s">
        <v>2</v>
      </c>
      <c r="B5" s="15" t="s">
        <v>34</v>
      </c>
      <c r="C5" s="26">
        <v>11193</v>
      </c>
      <c r="D5" s="26">
        <v>11326</v>
      </c>
      <c r="E5" s="27">
        <v>11312</v>
      </c>
      <c r="F5" s="26">
        <v>11235</v>
      </c>
      <c r="G5" s="27">
        <v>11278</v>
      </c>
      <c r="H5" s="26">
        <v>11202</v>
      </c>
      <c r="I5" s="27">
        <v>11181</v>
      </c>
      <c r="J5" s="26">
        <v>10960</v>
      </c>
      <c r="K5" s="27">
        <v>10903</v>
      </c>
      <c r="L5" s="26">
        <v>10909</v>
      </c>
      <c r="M5" s="27">
        <v>10850</v>
      </c>
      <c r="N5" s="26">
        <v>10711</v>
      </c>
      <c r="O5" s="27">
        <v>10569</v>
      </c>
      <c r="P5" s="26">
        <v>10427</v>
      </c>
      <c r="Q5" s="28">
        <v>10370</v>
      </c>
      <c r="R5" s="29">
        <v>10395</v>
      </c>
      <c r="S5" s="28">
        <v>10240</v>
      </c>
      <c r="T5" s="30">
        <v>10264</v>
      </c>
      <c r="U5" s="31">
        <v>10137</v>
      </c>
      <c r="V5" s="29">
        <v>10166</v>
      </c>
      <c r="W5" s="28">
        <v>10144</v>
      </c>
      <c r="X5" s="30">
        <v>10160</v>
      </c>
      <c r="Y5" s="31">
        <v>10278</v>
      </c>
      <c r="Z5" s="29">
        <v>10291</v>
      </c>
      <c r="AA5" s="31">
        <v>10456</v>
      </c>
      <c r="AB5" s="29">
        <v>10473</v>
      </c>
      <c r="AC5" s="28">
        <v>10537</v>
      </c>
      <c r="AD5" s="29">
        <v>10565</v>
      </c>
      <c r="AE5" s="28">
        <v>10526</v>
      </c>
      <c r="AF5" s="30">
        <v>10561</v>
      </c>
      <c r="AG5" s="31">
        <v>10676</v>
      </c>
      <c r="AH5" s="32">
        <f>AG5+34</f>
        <v>10710</v>
      </c>
    </row>
    <row r="6" spans="1:34" ht="25.5" customHeight="1">
      <c r="A6" s="86"/>
      <c r="B6" s="33" t="s">
        <v>35</v>
      </c>
      <c r="C6" s="34">
        <v>2252</v>
      </c>
      <c r="D6" s="34">
        <v>2177</v>
      </c>
      <c r="E6" s="35">
        <v>2077</v>
      </c>
      <c r="F6" s="34">
        <v>1971</v>
      </c>
      <c r="G6" s="35">
        <v>1887</v>
      </c>
      <c r="H6" s="34">
        <v>1785</v>
      </c>
      <c r="I6" s="35">
        <v>1693</v>
      </c>
      <c r="J6" s="34">
        <v>1646</v>
      </c>
      <c r="K6" s="35">
        <v>1625</v>
      </c>
      <c r="L6" s="34">
        <v>1580</v>
      </c>
      <c r="M6" s="35">
        <v>1526</v>
      </c>
      <c r="N6" s="34">
        <v>1498</v>
      </c>
      <c r="O6" s="35">
        <v>1474</v>
      </c>
      <c r="P6" s="34">
        <v>1424</v>
      </c>
      <c r="Q6" s="36">
        <v>1361</v>
      </c>
      <c r="R6" s="37">
        <v>1361</v>
      </c>
      <c r="S6" s="36">
        <v>1379</v>
      </c>
      <c r="T6" s="38">
        <v>1384</v>
      </c>
      <c r="U6" s="39">
        <v>1360</v>
      </c>
      <c r="V6" s="37">
        <v>1365</v>
      </c>
      <c r="W6" s="36">
        <v>1354</v>
      </c>
      <c r="X6" s="38">
        <v>1354</v>
      </c>
      <c r="Y6" s="39">
        <v>1354</v>
      </c>
      <c r="Z6" s="37">
        <v>1355</v>
      </c>
      <c r="AA6" s="39">
        <v>1358</v>
      </c>
      <c r="AB6" s="37">
        <v>1359</v>
      </c>
      <c r="AC6" s="36">
        <v>1366</v>
      </c>
      <c r="AD6" s="37">
        <v>1367</v>
      </c>
      <c r="AE6" s="36">
        <v>1398</v>
      </c>
      <c r="AF6" s="38">
        <v>1399</v>
      </c>
      <c r="AG6" s="39">
        <v>1397</v>
      </c>
      <c r="AH6" s="40">
        <f>AG6+1</f>
        <v>1398</v>
      </c>
    </row>
    <row r="7" spans="1:34" ht="25.5" customHeight="1">
      <c r="A7" s="86"/>
      <c r="B7" s="33" t="s">
        <v>36</v>
      </c>
      <c r="C7" s="34">
        <v>3029</v>
      </c>
      <c r="D7" s="34">
        <v>2895</v>
      </c>
      <c r="E7" s="35">
        <v>2788</v>
      </c>
      <c r="F7" s="34">
        <v>2684</v>
      </c>
      <c r="G7" s="35">
        <v>2544</v>
      </c>
      <c r="H7" s="34">
        <v>2445</v>
      </c>
      <c r="I7" s="35">
        <v>2387</v>
      </c>
      <c r="J7" s="34">
        <v>2365</v>
      </c>
      <c r="K7" s="35">
        <v>2337</v>
      </c>
      <c r="L7" s="34">
        <v>2331</v>
      </c>
      <c r="M7" s="35">
        <v>2327</v>
      </c>
      <c r="N7" s="34">
        <v>2289</v>
      </c>
      <c r="O7" s="35">
        <v>2217</v>
      </c>
      <c r="P7" s="34">
        <v>2145</v>
      </c>
      <c r="Q7" s="36">
        <v>2118</v>
      </c>
      <c r="R7" s="37">
        <v>2123</v>
      </c>
      <c r="S7" s="36">
        <v>2070</v>
      </c>
      <c r="T7" s="38">
        <v>2077</v>
      </c>
      <c r="U7" s="39">
        <v>2030</v>
      </c>
      <c r="V7" s="37">
        <v>2036</v>
      </c>
      <c r="W7" s="36">
        <v>1976</v>
      </c>
      <c r="X7" s="38">
        <v>1984</v>
      </c>
      <c r="Y7" s="39">
        <v>1947</v>
      </c>
      <c r="Z7" s="37">
        <v>1955</v>
      </c>
      <c r="AA7" s="39">
        <v>1933</v>
      </c>
      <c r="AB7" s="37">
        <v>1940</v>
      </c>
      <c r="AC7" s="36">
        <v>1951</v>
      </c>
      <c r="AD7" s="37">
        <v>1960</v>
      </c>
      <c r="AE7" s="36">
        <v>2001</v>
      </c>
      <c r="AF7" s="38">
        <v>2009</v>
      </c>
      <c r="AG7" s="39">
        <v>2079</v>
      </c>
      <c r="AH7" s="40">
        <f>AG7+9</f>
        <v>2088</v>
      </c>
    </row>
    <row r="8" spans="1:34" ht="25.5" customHeight="1">
      <c r="A8" s="86"/>
      <c r="B8" s="41" t="s">
        <v>37</v>
      </c>
      <c r="C8" s="34">
        <v>16474</v>
      </c>
      <c r="D8" s="34">
        <v>16398</v>
      </c>
      <c r="E8" s="35">
        <v>16177</v>
      </c>
      <c r="F8" s="34">
        <v>15890</v>
      </c>
      <c r="G8" s="35">
        <v>15709</v>
      </c>
      <c r="H8" s="34">
        <v>15432</v>
      </c>
      <c r="I8" s="35">
        <v>15261</v>
      </c>
      <c r="J8" s="34">
        <v>14971</v>
      </c>
      <c r="K8" s="35">
        <v>14865</v>
      </c>
      <c r="L8" s="34">
        <v>14820</v>
      </c>
      <c r="M8" s="35">
        <v>14703</v>
      </c>
      <c r="N8" s="34">
        <v>14498</v>
      </c>
      <c r="O8" s="35">
        <v>14260</v>
      </c>
      <c r="P8" s="34">
        <v>13996</v>
      </c>
      <c r="Q8" s="36">
        <v>13849</v>
      </c>
      <c r="R8" s="37">
        <v>13879</v>
      </c>
      <c r="S8" s="36">
        <v>13689</v>
      </c>
      <c r="T8" s="38">
        <v>13725</v>
      </c>
      <c r="U8" s="39">
        <v>13527</v>
      </c>
      <c r="V8" s="37">
        <v>13567</v>
      </c>
      <c r="W8" s="36">
        <v>13474</v>
      </c>
      <c r="X8" s="38">
        <v>13498</v>
      </c>
      <c r="Y8" s="39">
        <v>13579</v>
      </c>
      <c r="Z8" s="37">
        <v>13601</v>
      </c>
      <c r="AA8" s="39">
        <v>13747</v>
      </c>
      <c r="AB8" s="37">
        <v>13772</v>
      </c>
      <c r="AC8" s="36">
        <v>13854</v>
      </c>
      <c r="AD8" s="37">
        <v>13892</v>
      </c>
      <c r="AE8" s="36">
        <v>13925</v>
      </c>
      <c r="AF8" s="38">
        <v>13969</v>
      </c>
      <c r="AG8" s="39">
        <v>14152</v>
      </c>
      <c r="AH8" s="40">
        <f>AG8+44</f>
        <v>14196</v>
      </c>
    </row>
    <row r="9" spans="1:34" ht="25.5" customHeight="1" thickBot="1">
      <c r="A9" s="87"/>
      <c r="B9" s="42" t="s">
        <v>38</v>
      </c>
      <c r="C9" s="43">
        <v>0.17363533838548859</v>
      </c>
      <c r="D9" s="43">
        <v>0.17067205112459538</v>
      </c>
      <c r="E9" s="44">
        <v>0.16672335075080646</v>
      </c>
      <c r="F9" s="43">
        <v>0.162296873563688</v>
      </c>
      <c r="G9" s="44">
        <v>0.1593075612526367</v>
      </c>
      <c r="H9" s="43">
        <v>0.1554657828193788</v>
      </c>
      <c r="I9" s="44">
        <v>0.1534354828979912</v>
      </c>
      <c r="J9" s="43">
        <v>0.1500430956723927</v>
      </c>
      <c r="K9" s="44">
        <v>0.14841994907892767</v>
      </c>
      <c r="L9" s="43">
        <v>0.14766545106713697</v>
      </c>
      <c r="M9" s="44">
        <v>0.14646172849344544</v>
      </c>
      <c r="N9" s="43">
        <v>0.14418553768734274</v>
      </c>
      <c r="O9" s="44">
        <v>0.14233809789986426</v>
      </c>
      <c r="P9" s="43">
        <v>0.14007345950219677</v>
      </c>
      <c r="Q9" s="45">
        <v>0.13908807873857587</v>
      </c>
      <c r="R9" s="46">
        <v>0.1385420098024536</v>
      </c>
      <c r="S9" s="45">
        <v>0.13792721263904562</v>
      </c>
      <c r="T9" s="47">
        <v>0.1374080192221054</v>
      </c>
      <c r="U9" s="48">
        <v>0.1362757147750398</v>
      </c>
      <c r="V9" s="46">
        <v>0.13583707960791774</v>
      </c>
      <c r="W9" s="45">
        <v>0.13594995459590353</v>
      </c>
      <c r="X9" s="47">
        <v>0.135403813937625</v>
      </c>
      <c r="Y9" s="49">
        <v>0.136553333132209</v>
      </c>
      <c r="Z9" s="50">
        <v>0.135832060001398</v>
      </c>
      <c r="AA9" s="49">
        <v>0.1376076076</v>
      </c>
      <c r="AB9" s="50">
        <v>0.1367341468</v>
      </c>
      <c r="AC9" s="51">
        <f aca="true" t="shared" si="0" ref="AC9:AH9">AC8/AC23</f>
        <v>0.13800591710081983</v>
      </c>
      <c r="AD9" s="46">
        <f t="shared" si="0"/>
        <v>0.13693445046821093</v>
      </c>
      <c r="AE9" s="45">
        <f t="shared" si="0"/>
        <v>0.13866345359130877</v>
      </c>
      <c r="AF9" s="47">
        <f t="shared" si="0"/>
        <v>0.13740225249594257</v>
      </c>
      <c r="AG9" s="48">
        <f t="shared" si="0"/>
        <v>0.13997467953790158</v>
      </c>
      <c r="AH9" s="52">
        <f t="shared" si="0"/>
        <v>0.13858679735244156</v>
      </c>
    </row>
    <row r="10" spans="1:34" ht="25.5" customHeight="1">
      <c r="A10" s="85" t="s">
        <v>1</v>
      </c>
      <c r="B10" s="15" t="s">
        <v>34</v>
      </c>
      <c r="C10" s="26">
        <v>43395</v>
      </c>
      <c r="D10" s="26">
        <v>44153</v>
      </c>
      <c r="E10" s="27">
        <v>44715</v>
      </c>
      <c r="F10" s="26">
        <v>45219</v>
      </c>
      <c r="G10" s="27">
        <v>45462</v>
      </c>
      <c r="H10" s="26">
        <v>45993</v>
      </c>
      <c r="I10" s="27">
        <v>45981</v>
      </c>
      <c r="J10" s="26">
        <v>46083</v>
      </c>
      <c r="K10" s="27">
        <v>45935</v>
      </c>
      <c r="L10" s="26">
        <v>45701</v>
      </c>
      <c r="M10" s="27">
        <v>45485</v>
      </c>
      <c r="N10" s="26">
        <v>45415</v>
      </c>
      <c r="O10" s="27">
        <v>45256</v>
      </c>
      <c r="P10" s="26">
        <v>44779</v>
      </c>
      <c r="Q10" s="28">
        <v>44037</v>
      </c>
      <c r="R10" s="29">
        <v>44496</v>
      </c>
      <c r="S10" s="28">
        <v>43185</v>
      </c>
      <c r="T10" s="30">
        <v>43668</v>
      </c>
      <c r="U10" s="31">
        <v>42687</v>
      </c>
      <c r="V10" s="29">
        <v>43140</v>
      </c>
      <c r="W10" s="28">
        <v>42236</v>
      </c>
      <c r="X10" s="30">
        <v>42644</v>
      </c>
      <c r="Y10" s="53">
        <v>42181</v>
      </c>
      <c r="Z10" s="54">
        <v>42679</v>
      </c>
      <c r="AA10" s="53">
        <v>41987</v>
      </c>
      <c r="AB10" s="54">
        <v>42586</v>
      </c>
      <c r="AC10" s="55">
        <v>41941</v>
      </c>
      <c r="AD10" s="54">
        <v>42714</v>
      </c>
      <c r="AE10" s="55">
        <v>41545</v>
      </c>
      <c r="AF10" s="56">
        <v>42455</v>
      </c>
      <c r="AG10" s="53">
        <v>41608</v>
      </c>
      <c r="AH10" s="57">
        <f>AG10+973</f>
        <v>42581</v>
      </c>
    </row>
    <row r="11" spans="1:34" ht="25.5" customHeight="1">
      <c r="A11" s="86"/>
      <c r="B11" s="33" t="s">
        <v>35</v>
      </c>
      <c r="C11" s="34">
        <v>8797</v>
      </c>
      <c r="D11" s="34">
        <v>8856</v>
      </c>
      <c r="E11" s="35">
        <v>8882</v>
      </c>
      <c r="F11" s="34">
        <v>8891</v>
      </c>
      <c r="G11" s="35">
        <v>8931</v>
      </c>
      <c r="H11" s="34">
        <v>8914</v>
      </c>
      <c r="I11" s="35">
        <v>8850</v>
      </c>
      <c r="J11" s="34">
        <v>8786</v>
      </c>
      <c r="K11" s="35">
        <v>8642</v>
      </c>
      <c r="L11" s="34">
        <v>8588</v>
      </c>
      <c r="M11" s="35">
        <v>8387</v>
      </c>
      <c r="N11" s="34">
        <v>8264</v>
      </c>
      <c r="O11" s="35">
        <v>8210</v>
      </c>
      <c r="P11" s="34">
        <v>8054</v>
      </c>
      <c r="Q11" s="36">
        <v>7808</v>
      </c>
      <c r="R11" s="37">
        <v>7834</v>
      </c>
      <c r="S11" s="36">
        <v>7526</v>
      </c>
      <c r="T11" s="38">
        <v>7552</v>
      </c>
      <c r="U11" s="39">
        <v>7270</v>
      </c>
      <c r="V11" s="37">
        <v>7302</v>
      </c>
      <c r="W11" s="36">
        <v>7078</v>
      </c>
      <c r="X11" s="38">
        <v>7122</v>
      </c>
      <c r="Y11" s="39">
        <v>6828</v>
      </c>
      <c r="Z11" s="37">
        <v>6884</v>
      </c>
      <c r="AA11" s="39">
        <v>6705</v>
      </c>
      <c r="AB11" s="37">
        <v>6773</v>
      </c>
      <c r="AC11" s="36">
        <v>6567</v>
      </c>
      <c r="AD11" s="37">
        <v>6679</v>
      </c>
      <c r="AE11" s="36">
        <v>6477</v>
      </c>
      <c r="AF11" s="38">
        <v>6616</v>
      </c>
      <c r="AG11" s="39">
        <v>6333</v>
      </c>
      <c r="AH11" s="40">
        <f>AG11+148</f>
        <v>6481</v>
      </c>
    </row>
    <row r="12" spans="1:34" ht="25.5" customHeight="1">
      <c r="A12" s="86"/>
      <c r="B12" s="33" t="s">
        <v>36</v>
      </c>
      <c r="C12" s="34">
        <v>11461</v>
      </c>
      <c r="D12" s="34">
        <v>11393</v>
      </c>
      <c r="E12" s="35">
        <v>11397</v>
      </c>
      <c r="F12" s="34">
        <v>11487</v>
      </c>
      <c r="G12" s="35">
        <v>11487</v>
      </c>
      <c r="H12" s="34">
        <v>11519</v>
      </c>
      <c r="I12" s="35">
        <v>11471</v>
      </c>
      <c r="J12" s="34">
        <v>11442</v>
      </c>
      <c r="K12" s="35">
        <v>11434</v>
      </c>
      <c r="L12" s="34">
        <v>11337</v>
      </c>
      <c r="M12" s="35">
        <v>11183</v>
      </c>
      <c r="N12" s="34">
        <v>11050</v>
      </c>
      <c r="O12" s="35">
        <v>10899</v>
      </c>
      <c r="P12" s="34">
        <v>10670</v>
      </c>
      <c r="Q12" s="36">
        <v>10439</v>
      </c>
      <c r="R12" s="37">
        <v>10503</v>
      </c>
      <c r="S12" s="36">
        <v>10160</v>
      </c>
      <c r="T12" s="38">
        <v>10219</v>
      </c>
      <c r="U12" s="39">
        <v>9896</v>
      </c>
      <c r="V12" s="37">
        <v>9952</v>
      </c>
      <c r="W12" s="36">
        <v>9614</v>
      </c>
      <c r="X12" s="38">
        <v>9675</v>
      </c>
      <c r="Y12" s="39">
        <v>9350</v>
      </c>
      <c r="Z12" s="37">
        <v>9420</v>
      </c>
      <c r="AA12" s="39">
        <v>9097</v>
      </c>
      <c r="AB12" s="37">
        <v>9178</v>
      </c>
      <c r="AC12" s="36">
        <v>8903</v>
      </c>
      <c r="AD12" s="37">
        <v>9000</v>
      </c>
      <c r="AE12" s="36">
        <v>8817</v>
      </c>
      <c r="AF12" s="38">
        <v>8923</v>
      </c>
      <c r="AG12" s="39">
        <v>8732</v>
      </c>
      <c r="AH12" s="40">
        <f>AG12+124</f>
        <v>8856</v>
      </c>
    </row>
    <row r="13" spans="1:34" ht="25.5" customHeight="1">
      <c r="A13" s="86"/>
      <c r="B13" s="41" t="s">
        <v>37</v>
      </c>
      <c r="C13" s="34">
        <v>63653</v>
      </c>
      <c r="D13" s="34">
        <v>64402</v>
      </c>
      <c r="E13" s="35">
        <v>64994</v>
      </c>
      <c r="F13" s="34">
        <v>65597</v>
      </c>
      <c r="G13" s="35">
        <v>65880</v>
      </c>
      <c r="H13" s="34">
        <v>66426</v>
      </c>
      <c r="I13" s="35">
        <v>66302</v>
      </c>
      <c r="J13" s="34">
        <v>66311</v>
      </c>
      <c r="K13" s="35">
        <v>66011</v>
      </c>
      <c r="L13" s="34">
        <v>65626</v>
      </c>
      <c r="M13" s="35">
        <v>65055</v>
      </c>
      <c r="N13" s="34">
        <v>64729</v>
      </c>
      <c r="O13" s="35">
        <v>64365</v>
      </c>
      <c r="P13" s="34">
        <v>63503</v>
      </c>
      <c r="Q13" s="36">
        <v>62284</v>
      </c>
      <c r="R13" s="37">
        <v>62833</v>
      </c>
      <c r="S13" s="36">
        <v>60871</v>
      </c>
      <c r="T13" s="38">
        <v>61439</v>
      </c>
      <c r="U13" s="39">
        <v>59853</v>
      </c>
      <c r="V13" s="37">
        <v>60394</v>
      </c>
      <c r="W13" s="36">
        <v>58928</v>
      </c>
      <c r="X13" s="38">
        <v>59441</v>
      </c>
      <c r="Y13" s="39">
        <v>58359</v>
      </c>
      <c r="Z13" s="37">
        <v>58983</v>
      </c>
      <c r="AA13" s="39">
        <v>57789</v>
      </c>
      <c r="AB13" s="37">
        <v>58537</v>
      </c>
      <c r="AC13" s="36">
        <v>57411</v>
      </c>
      <c r="AD13" s="37">
        <v>58393</v>
      </c>
      <c r="AE13" s="36">
        <v>56839</v>
      </c>
      <c r="AF13" s="38">
        <v>57994</v>
      </c>
      <c r="AG13" s="39">
        <v>56673</v>
      </c>
      <c r="AH13" s="40">
        <f>AG13+1245</f>
        <v>57918</v>
      </c>
    </row>
    <row r="14" spans="1:34" ht="25.5" customHeight="1" thickBot="1">
      <c r="A14" s="87"/>
      <c r="B14" s="42" t="s">
        <v>38</v>
      </c>
      <c r="C14" s="43">
        <v>0.6709002181772189</v>
      </c>
      <c r="D14" s="43">
        <v>0.6703025635154404</v>
      </c>
      <c r="E14" s="44">
        <v>0.6698409753784951</v>
      </c>
      <c r="F14" s="43">
        <v>0.6699929524957358</v>
      </c>
      <c r="G14" s="44">
        <v>0.668099951322408</v>
      </c>
      <c r="H14" s="43">
        <v>0.6691919446319374</v>
      </c>
      <c r="I14" s="44">
        <v>0.6666063421206089</v>
      </c>
      <c r="J14" s="43">
        <v>0.6645853795425846</v>
      </c>
      <c r="K14" s="44">
        <v>0.6590884129599122</v>
      </c>
      <c r="L14" s="43">
        <v>0.6538929076742194</v>
      </c>
      <c r="M14" s="44">
        <v>0.6480356217874647</v>
      </c>
      <c r="N14" s="43">
        <v>0.6437429762011317</v>
      </c>
      <c r="O14" s="44">
        <v>0.6424678591391839</v>
      </c>
      <c r="P14" s="43">
        <v>0.6355447912809375</v>
      </c>
      <c r="Q14" s="45">
        <v>0.6255297780455961</v>
      </c>
      <c r="R14" s="46">
        <v>0.6272072989349066</v>
      </c>
      <c r="S14" s="45">
        <v>0.613322182814767</v>
      </c>
      <c r="T14" s="47">
        <v>0.6150973619662612</v>
      </c>
      <c r="U14" s="48">
        <v>0.602979992343495</v>
      </c>
      <c r="V14" s="46">
        <v>0.604683761026062</v>
      </c>
      <c r="W14" s="45">
        <v>0.5945716880234083</v>
      </c>
      <c r="X14" s="47">
        <v>0.5962763449597239</v>
      </c>
      <c r="Y14" s="58">
        <v>0.586870606691405</v>
      </c>
      <c r="Z14" s="59">
        <v>0.5890583335830063</v>
      </c>
      <c r="AA14" s="58">
        <v>0.57846846846</v>
      </c>
      <c r="AB14" s="59">
        <v>0.5811796944</v>
      </c>
      <c r="AC14" s="51">
        <f aca="true" t="shared" si="1" ref="AC14:AH14">AC13/AC23</f>
        <v>0.571896759540578</v>
      </c>
      <c r="AD14" s="46">
        <f t="shared" si="1"/>
        <v>0.5755840315426318</v>
      </c>
      <c r="AE14" s="45">
        <f t="shared" si="1"/>
        <v>0.5659958376069227</v>
      </c>
      <c r="AF14" s="47">
        <f t="shared" si="1"/>
        <v>0.5704421383957115</v>
      </c>
      <c r="AG14" s="48">
        <f t="shared" si="1"/>
        <v>0.5605416205095743</v>
      </c>
      <c r="AH14" s="52">
        <f t="shared" si="1"/>
        <v>0.5654177323935412</v>
      </c>
    </row>
    <row r="15" spans="1:34" ht="25.5" customHeight="1">
      <c r="A15" s="85" t="s">
        <v>3</v>
      </c>
      <c r="B15" s="15" t="s">
        <v>34</v>
      </c>
      <c r="C15" s="26">
        <v>8763</v>
      </c>
      <c r="D15" s="26">
        <v>9084</v>
      </c>
      <c r="E15" s="27">
        <v>9460</v>
      </c>
      <c r="F15" s="26">
        <v>9806</v>
      </c>
      <c r="G15" s="27">
        <v>10227</v>
      </c>
      <c r="H15" s="26">
        <v>10521</v>
      </c>
      <c r="I15" s="27">
        <v>10917</v>
      </c>
      <c r="J15" s="26">
        <v>11360</v>
      </c>
      <c r="K15" s="27">
        <v>11889</v>
      </c>
      <c r="L15" s="26">
        <v>12381</v>
      </c>
      <c r="M15" s="27">
        <v>12883</v>
      </c>
      <c r="N15" s="60">
        <v>13397</v>
      </c>
      <c r="O15" s="27">
        <v>13641</v>
      </c>
      <c r="P15" s="26">
        <v>14259</v>
      </c>
      <c r="Q15" s="28">
        <v>15004</v>
      </c>
      <c r="R15" s="29">
        <v>15025</v>
      </c>
      <c r="S15" s="28">
        <v>15899</v>
      </c>
      <c r="T15" s="30">
        <v>15921</v>
      </c>
      <c r="U15" s="31">
        <v>16729</v>
      </c>
      <c r="V15" s="29">
        <v>16751</v>
      </c>
      <c r="W15" s="28">
        <v>17355</v>
      </c>
      <c r="X15" s="30">
        <v>17380</v>
      </c>
      <c r="Y15" s="31">
        <v>17926</v>
      </c>
      <c r="Z15" s="29">
        <v>17953</v>
      </c>
      <c r="AA15" s="31">
        <v>18542</v>
      </c>
      <c r="AB15" s="29">
        <v>18570</v>
      </c>
      <c r="AC15" s="28">
        <v>19090</v>
      </c>
      <c r="AD15" s="29">
        <v>19116</v>
      </c>
      <c r="AE15" s="28">
        <v>19452</v>
      </c>
      <c r="AF15" s="30">
        <v>19477</v>
      </c>
      <c r="AG15" s="31">
        <v>19849</v>
      </c>
      <c r="AH15" s="32">
        <f>AG15+25</f>
        <v>19874</v>
      </c>
    </row>
    <row r="16" spans="1:34" ht="25.5" customHeight="1">
      <c r="A16" s="86"/>
      <c r="B16" s="33" t="s">
        <v>35</v>
      </c>
      <c r="C16" s="34">
        <v>2714</v>
      </c>
      <c r="D16" s="34">
        <v>2812</v>
      </c>
      <c r="E16" s="35">
        <v>2894</v>
      </c>
      <c r="F16" s="34">
        <v>2998</v>
      </c>
      <c r="G16" s="35">
        <v>3088</v>
      </c>
      <c r="H16" s="34">
        <v>3114</v>
      </c>
      <c r="I16" s="35">
        <v>3156</v>
      </c>
      <c r="J16" s="34">
        <v>3229</v>
      </c>
      <c r="K16" s="35">
        <v>3327</v>
      </c>
      <c r="L16" s="34">
        <v>3372</v>
      </c>
      <c r="M16" s="35">
        <v>3490</v>
      </c>
      <c r="N16" s="61">
        <v>3577</v>
      </c>
      <c r="O16" s="35">
        <v>3560</v>
      </c>
      <c r="P16" s="34">
        <v>3650</v>
      </c>
      <c r="Q16" s="36">
        <v>3782</v>
      </c>
      <c r="R16" s="37">
        <v>3785</v>
      </c>
      <c r="S16" s="36">
        <v>3933</v>
      </c>
      <c r="T16" s="38">
        <v>3936</v>
      </c>
      <c r="U16" s="39">
        <v>4100</v>
      </c>
      <c r="V16" s="37">
        <v>4103</v>
      </c>
      <c r="W16" s="36">
        <v>4202</v>
      </c>
      <c r="X16" s="38">
        <v>4206</v>
      </c>
      <c r="Y16" s="39">
        <v>4318</v>
      </c>
      <c r="Z16" s="37">
        <v>4322</v>
      </c>
      <c r="AA16" s="39">
        <v>4434</v>
      </c>
      <c r="AB16" s="37">
        <v>4438</v>
      </c>
      <c r="AC16" s="36">
        <v>4527</v>
      </c>
      <c r="AD16" s="37">
        <v>4530</v>
      </c>
      <c r="AE16" s="36">
        <v>4588</v>
      </c>
      <c r="AF16" s="38">
        <v>4592</v>
      </c>
      <c r="AG16" s="39">
        <v>4696</v>
      </c>
      <c r="AH16" s="40">
        <f>AG16+4</f>
        <v>4700</v>
      </c>
    </row>
    <row r="17" spans="1:34" ht="25.5" customHeight="1">
      <c r="A17" s="86"/>
      <c r="B17" s="33" t="s">
        <v>36</v>
      </c>
      <c r="C17" s="34">
        <v>3273</v>
      </c>
      <c r="D17" s="34">
        <v>3383</v>
      </c>
      <c r="E17" s="35">
        <v>3504</v>
      </c>
      <c r="F17" s="34">
        <v>3616</v>
      </c>
      <c r="G17" s="35">
        <v>3704</v>
      </c>
      <c r="H17" s="34">
        <v>3770</v>
      </c>
      <c r="I17" s="35">
        <v>3826</v>
      </c>
      <c r="J17" s="34">
        <v>3907</v>
      </c>
      <c r="K17" s="35">
        <v>4063</v>
      </c>
      <c r="L17" s="34">
        <v>4163</v>
      </c>
      <c r="M17" s="35">
        <v>4257</v>
      </c>
      <c r="N17" s="61">
        <v>4350</v>
      </c>
      <c r="O17" s="35">
        <v>4358</v>
      </c>
      <c r="P17" s="34">
        <v>4511</v>
      </c>
      <c r="Q17" s="36">
        <v>4651</v>
      </c>
      <c r="R17" s="37">
        <v>4657</v>
      </c>
      <c r="S17" s="36">
        <v>4856</v>
      </c>
      <c r="T17" s="38">
        <v>4864</v>
      </c>
      <c r="U17" s="39">
        <v>5053</v>
      </c>
      <c r="V17" s="37">
        <v>5062</v>
      </c>
      <c r="W17" s="36">
        <v>5151</v>
      </c>
      <c r="X17" s="38">
        <v>5162</v>
      </c>
      <c r="Y17" s="39">
        <v>5259</v>
      </c>
      <c r="Z17" s="37">
        <v>5272</v>
      </c>
      <c r="AA17" s="39">
        <v>5388</v>
      </c>
      <c r="AB17" s="37">
        <v>5404</v>
      </c>
      <c r="AC17" s="36">
        <v>5505</v>
      </c>
      <c r="AD17" s="37">
        <v>5519</v>
      </c>
      <c r="AE17" s="36">
        <v>5619</v>
      </c>
      <c r="AF17" s="38">
        <v>5633</v>
      </c>
      <c r="AG17" s="39">
        <v>5734</v>
      </c>
      <c r="AH17" s="40">
        <f>AG17+12</f>
        <v>5746</v>
      </c>
    </row>
    <row r="18" spans="1:34" ht="25.5" customHeight="1">
      <c r="A18" s="86"/>
      <c r="B18" s="41" t="s">
        <v>37</v>
      </c>
      <c r="C18" s="34">
        <v>14750</v>
      </c>
      <c r="D18" s="34">
        <v>15279</v>
      </c>
      <c r="E18" s="35">
        <v>15858</v>
      </c>
      <c r="F18" s="34">
        <v>16420</v>
      </c>
      <c r="G18" s="35">
        <v>17019</v>
      </c>
      <c r="H18" s="34">
        <v>17405</v>
      </c>
      <c r="I18" s="35">
        <v>17899</v>
      </c>
      <c r="J18" s="34">
        <v>18496</v>
      </c>
      <c r="K18" s="35">
        <v>19279</v>
      </c>
      <c r="L18" s="34">
        <v>19916</v>
      </c>
      <c r="M18" s="35">
        <v>20630</v>
      </c>
      <c r="N18" s="34">
        <v>21324</v>
      </c>
      <c r="O18" s="35">
        <v>21559</v>
      </c>
      <c r="P18" s="34">
        <v>22420</v>
      </c>
      <c r="Q18" s="36">
        <v>23437</v>
      </c>
      <c r="R18" s="37">
        <v>23467</v>
      </c>
      <c r="S18" s="36">
        <v>24688</v>
      </c>
      <c r="T18" s="38">
        <v>24721</v>
      </c>
      <c r="U18" s="39">
        <v>25882</v>
      </c>
      <c r="V18" s="37">
        <v>25916</v>
      </c>
      <c r="W18" s="36">
        <v>26708</v>
      </c>
      <c r="X18" s="38">
        <v>26748</v>
      </c>
      <c r="Y18" s="39">
        <v>27503</v>
      </c>
      <c r="Z18" s="37">
        <v>27547</v>
      </c>
      <c r="AA18" s="39">
        <v>28364</v>
      </c>
      <c r="AB18" s="37">
        <v>28412</v>
      </c>
      <c r="AC18" s="36">
        <v>29122</v>
      </c>
      <c r="AD18" s="37">
        <v>29165</v>
      </c>
      <c r="AE18" s="36">
        <v>29659</v>
      </c>
      <c r="AF18" s="38">
        <v>29702</v>
      </c>
      <c r="AG18" s="39">
        <v>30279</v>
      </c>
      <c r="AH18" s="40">
        <f>AG18+41</f>
        <v>30320</v>
      </c>
    </row>
    <row r="19" spans="1:34" ht="25.5" customHeight="1" thickBot="1">
      <c r="A19" s="87"/>
      <c r="B19" s="42" t="s">
        <v>38</v>
      </c>
      <c r="C19" s="43">
        <v>0.1554644434372925</v>
      </c>
      <c r="D19" s="43">
        <v>0.1590253853599642</v>
      </c>
      <c r="E19" s="44">
        <v>0.16343567387069846</v>
      </c>
      <c r="F19" s="43">
        <v>0.16771017394057627</v>
      </c>
      <c r="G19" s="44">
        <v>0.17259248742495537</v>
      </c>
      <c r="H19" s="43">
        <v>0.1753422725486838</v>
      </c>
      <c r="I19" s="44">
        <v>0.17995817498139993</v>
      </c>
      <c r="J19" s="43">
        <v>0.18537152478502275</v>
      </c>
      <c r="K19" s="44">
        <v>0.1924916379611602</v>
      </c>
      <c r="L19" s="43">
        <v>0.19844164125864372</v>
      </c>
      <c r="M19" s="44">
        <v>0.20550264971908994</v>
      </c>
      <c r="N19" s="43">
        <v>0.2120714861115255</v>
      </c>
      <c r="O19" s="44">
        <v>0.21519404296095185</v>
      </c>
      <c r="P19" s="43">
        <v>0.22438174921686566</v>
      </c>
      <c r="Q19" s="45">
        <v>0.23538214321582807</v>
      </c>
      <c r="R19" s="46">
        <v>0.23425069126263987</v>
      </c>
      <c r="S19" s="45">
        <v>0.24875060454618733</v>
      </c>
      <c r="T19" s="47">
        <v>0.24749461881163337</v>
      </c>
      <c r="U19" s="48">
        <v>0.2607442928814652</v>
      </c>
      <c r="V19" s="46">
        <v>0.25947915936602023</v>
      </c>
      <c r="W19" s="45">
        <v>0.26947835738068815</v>
      </c>
      <c r="X19" s="47">
        <v>0.2683198411026513</v>
      </c>
      <c r="Y19" s="49">
        <v>0.276576060176386</v>
      </c>
      <c r="Z19" s="50">
        <v>0.27510960641559556</v>
      </c>
      <c r="AA19" s="49">
        <v>0.28392392392</v>
      </c>
      <c r="AB19" s="50">
        <v>0.28208615879</v>
      </c>
      <c r="AC19" s="51">
        <f aca="true" t="shared" si="2" ref="AC19:AH19">AC18/AC23</f>
        <v>0.2900973233586022</v>
      </c>
      <c r="AD19" s="46">
        <f t="shared" si="2"/>
        <v>0.2874815179891572</v>
      </c>
      <c r="AE19" s="45">
        <f t="shared" si="2"/>
        <v>0.2953407088017685</v>
      </c>
      <c r="AF19" s="47">
        <f t="shared" si="2"/>
        <v>0.29215560910834604</v>
      </c>
      <c r="AG19" s="48">
        <f t="shared" si="2"/>
        <v>0.2994836999525241</v>
      </c>
      <c r="AH19" s="52">
        <f t="shared" si="2"/>
        <v>0.29599547025401723</v>
      </c>
    </row>
    <row r="20" spans="1:34" ht="25.5" customHeight="1">
      <c r="A20" s="79" t="s">
        <v>0</v>
      </c>
      <c r="B20" s="15" t="s">
        <v>34</v>
      </c>
      <c r="C20" s="26">
        <v>63351</v>
      </c>
      <c r="D20" s="26">
        <v>64563</v>
      </c>
      <c r="E20" s="27">
        <v>65487</v>
      </c>
      <c r="F20" s="26">
        <v>66260</v>
      </c>
      <c r="G20" s="27">
        <v>66967</v>
      </c>
      <c r="H20" s="26">
        <v>67716</v>
      </c>
      <c r="I20" s="27">
        <v>68079</v>
      </c>
      <c r="J20" s="26">
        <v>68403</v>
      </c>
      <c r="K20" s="27">
        <v>68727</v>
      </c>
      <c r="L20" s="26">
        <v>68991</v>
      </c>
      <c r="M20" s="27">
        <v>69218</v>
      </c>
      <c r="N20" s="26">
        <v>69523</v>
      </c>
      <c r="O20" s="27">
        <v>69466</v>
      </c>
      <c r="P20" s="26">
        <v>69465</v>
      </c>
      <c r="Q20" s="28">
        <v>69411</v>
      </c>
      <c r="R20" s="29">
        <v>69916</v>
      </c>
      <c r="S20" s="28">
        <v>69324</v>
      </c>
      <c r="T20" s="30">
        <v>69853</v>
      </c>
      <c r="U20" s="31">
        <v>69553</v>
      </c>
      <c r="V20" s="29">
        <v>70057</v>
      </c>
      <c r="W20" s="62">
        <v>69735</v>
      </c>
      <c r="X20" s="63">
        <v>70184</v>
      </c>
      <c r="Y20" s="53">
        <v>70385</v>
      </c>
      <c r="Z20" s="54">
        <v>70923</v>
      </c>
      <c r="AA20" s="53">
        <v>70985</v>
      </c>
      <c r="AB20" s="54">
        <v>71629</v>
      </c>
      <c r="AC20" s="64">
        <f aca="true" t="shared" si="3" ref="AC20:AH22">AC5+AC10+AC15</f>
        <v>71568</v>
      </c>
      <c r="AD20" s="29">
        <f t="shared" si="3"/>
        <v>72395</v>
      </c>
      <c r="AE20" s="28">
        <f t="shared" si="3"/>
        <v>71523</v>
      </c>
      <c r="AF20" s="30">
        <f t="shared" si="3"/>
        <v>72493</v>
      </c>
      <c r="AG20" s="31">
        <f t="shared" si="3"/>
        <v>72133</v>
      </c>
      <c r="AH20" s="32">
        <f t="shared" si="3"/>
        <v>73165</v>
      </c>
    </row>
    <row r="21" spans="1:34" ht="25.5" customHeight="1">
      <c r="A21" s="80"/>
      <c r="B21" s="33" t="s">
        <v>35</v>
      </c>
      <c r="C21" s="34">
        <v>13763</v>
      </c>
      <c r="D21" s="34">
        <v>13845</v>
      </c>
      <c r="E21" s="35">
        <v>13853</v>
      </c>
      <c r="F21" s="34">
        <v>13860</v>
      </c>
      <c r="G21" s="35">
        <v>13906</v>
      </c>
      <c r="H21" s="34">
        <v>13813</v>
      </c>
      <c r="I21" s="35">
        <v>13699</v>
      </c>
      <c r="J21" s="34">
        <v>13661</v>
      </c>
      <c r="K21" s="35">
        <v>13594</v>
      </c>
      <c r="L21" s="34">
        <v>13540</v>
      </c>
      <c r="M21" s="35">
        <v>13403</v>
      </c>
      <c r="N21" s="34">
        <v>13339</v>
      </c>
      <c r="O21" s="35">
        <v>13244</v>
      </c>
      <c r="P21" s="34">
        <v>13128</v>
      </c>
      <c r="Q21" s="36">
        <v>12951</v>
      </c>
      <c r="R21" s="37">
        <v>12980</v>
      </c>
      <c r="S21" s="36">
        <v>12838</v>
      </c>
      <c r="T21" s="38">
        <v>12872</v>
      </c>
      <c r="U21" s="39">
        <v>12730</v>
      </c>
      <c r="V21" s="37">
        <v>12770</v>
      </c>
      <c r="W21" s="39">
        <v>12634</v>
      </c>
      <c r="X21" s="37">
        <v>12682</v>
      </c>
      <c r="Y21" s="39">
        <v>12500</v>
      </c>
      <c r="Z21" s="37">
        <v>12561</v>
      </c>
      <c r="AA21" s="39">
        <v>12497</v>
      </c>
      <c r="AB21" s="37">
        <v>12570</v>
      </c>
      <c r="AC21" s="65">
        <f t="shared" si="3"/>
        <v>12460</v>
      </c>
      <c r="AD21" s="37">
        <f t="shared" si="3"/>
        <v>12576</v>
      </c>
      <c r="AE21" s="36">
        <f t="shared" si="3"/>
        <v>12463</v>
      </c>
      <c r="AF21" s="38">
        <f t="shared" si="3"/>
        <v>12607</v>
      </c>
      <c r="AG21" s="39">
        <f t="shared" si="3"/>
        <v>12426</v>
      </c>
      <c r="AH21" s="40">
        <f t="shared" si="3"/>
        <v>12579</v>
      </c>
    </row>
    <row r="22" spans="1:34" ht="25.5" customHeight="1">
      <c r="A22" s="80"/>
      <c r="B22" s="33" t="s">
        <v>36</v>
      </c>
      <c r="C22" s="34">
        <v>17763</v>
      </c>
      <c r="D22" s="34">
        <v>17671</v>
      </c>
      <c r="E22" s="35">
        <v>17689</v>
      </c>
      <c r="F22" s="34">
        <v>17787</v>
      </c>
      <c r="G22" s="35">
        <v>17735</v>
      </c>
      <c r="H22" s="34">
        <v>17734</v>
      </c>
      <c r="I22" s="35">
        <v>17684</v>
      </c>
      <c r="J22" s="34">
        <v>17714</v>
      </c>
      <c r="K22" s="35">
        <v>17834</v>
      </c>
      <c r="L22" s="34">
        <v>17831</v>
      </c>
      <c r="M22" s="35">
        <v>17767</v>
      </c>
      <c r="N22" s="34">
        <v>17689</v>
      </c>
      <c r="O22" s="35">
        <v>17474</v>
      </c>
      <c r="P22" s="34">
        <v>17326</v>
      </c>
      <c r="Q22" s="36">
        <v>17208</v>
      </c>
      <c r="R22" s="37">
        <v>17283</v>
      </c>
      <c r="S22" s="36">
        <v>17086</v>
      </c>
      <c r="T22" s="38">
        <v>17160</v>
      </c>
      <c r="U22" s="39">
        <v>16979</v>
      </c>
      <c r="V22" s="37">
        <v>17050</v>
      </c>
      <c r="W22" s="55">
        <v>16741</v>
      </c>
      <c r="X22" s="56">
        <v>16821</v>
      </c>
      <c r="Y22" s="39">
        <v>16556</v>
      </c>
      <c r="Z22" s="37">
        <v>16647</v>
      </c>
      <c r="AA22" s="39">
        <v>16418</v>
      </c>
      <c r="AB22" s="37">
        <v>16522</v>
      </c>
      <c r="AC22" s="65">
        <f t="shared" si="3"/>
        <v>16359</v>
      </c>
      <c r="AD22" s="37">
        <f t="shared" si="3"/>
        <v>16479</v>
      </c>
      <c r="AE22" s="36">
        <f t="shared" si="3"/>
        <v>16437</v>
      </c>
      <c r="AF22" s="38">
        <f t="shared" si="3"/>
        <v>16565</v>
      </c>
      <c r="AG22" s="39">
        <f t="shared" si="3"/>
        <v>16545</v>
      </c>
      <c r="AH22" s="40">
        <f t="shared" si="3"/>
        <v>16690</v>
      </c>
    </row>
    <row r="23" spans="1:34" ht="25.5" customHeight="1" thickBot="1">
      <c r="A23" s="81"/>
      <c r="B23" s="66" t="s">
        <v>37</v>
      </c>
      <c r="C23" s="67">
        <v>94877</v>
      </c>
      <c r="D23" s="67">
        <v>96079</v>
      </c>
      <c r="E23" s="68">
        <v>97029</v>
      </c>
      <c r="F23" s="67">
        <v>97907</v>
      </c>
      <c r="G23" s="68">
        <v>98608</v>
      </c>
      <c r="H23" s="67">
        <v>99263</v>
      </c>
      <c r="I23" s="68">
        <v>99462</v>
      </c>
      <c r="J23" s="67">
        <v>99778</v>
      </c>
      <c r="K23" s="68">
        <v>100155</v>
      </c>
      <c r="L23" s="67">
        <v>100362</v>
      </c>
      <c r="M23" s="68">
        <v>100388</v>
      </c>
      <c r="N23" s="67">
        <v>100551</v>
      </c>
      <c r="O23" s="68">
        <v>100184</v>
      </c>
      <c r="P23" s="67">
        <v>99919</v>
      </c>
      <c r="Q23" s="69">
        <v>99570</v>
      </c>
      <c r="R23" s="70">
        <v>100179</v>
      </c>
      <c r="S23" s="69">
        <v>99248</v>
      </c>
      <c r="T23" s="71">
        <v>99885</v>
      </c>
      <c r="U23" s="72">
        <v>99262</v>
      </c>
      <c r="V23" s="70">
        <v>99877</v>
      </c>
      <c r="W23" s="69">
        <v>99110</v>
      </c>
      <c r="X23" s="71">
        <v>99687</v>
      </c>
      <c r="Y23" s="72">
        <v>99441</v>
      </c>
      <c r="Z23" s="70">
        <v>100131</v>
      </c>
      <c r="AA23" s="72">
        <v>99900</v>
      </c>
      <c r="AB23" s="70">
        <v>100721</v>
      </c>
      <c r="AC23" s="73">
        <f aca="true" t="shared" si="4" ref="AC23:AH23">SUM(AC20:AC22)</f>
        <v>100387</v>
      </c>
      <c r="AD23" s="70">
        <f t="shared" si="4"/>
        <v>101450</v>
      </c>
      <c r="AE23" s="69">
        <f t="shared" si="4"/>
        <v>100423</v>
      </c>
      <c r="AF23" s="71">
        <f t="shared" si="4"/>
        <v>101665</v>
      </c>
      <c r="AG23" s="72">
        <f t="shared" si="4"/>
        <v>101104</v>
      </c>
      <c r="AH23" s="74">
        <f t="shared" si="4"/>
        <v>102434</v>
      </c>
    </row>
    <row r="24" ht="13.5">
      <c r="A24" t="s">
        <v>39</v>
      </c>
    </row>
  </sheetData>
  <sheetProtection/>
  <mergeCells count="29">
    <mergeCell ref="A1:M1"/>
    <mergeCell ref="A2:AH2"/>
    <mergeCell ref="C3:C4"/>
    <mergeCell ref="D3:D4"/>
    <mergeCell ref="E3:E4"/>
    <mergeCell ref="F3:F4"/>
    <mergeCell ref="G3:G4"/>
    <mergeCell ref="H3:H4"/>
    <mergeCell ref="I3:I4"/>
    <mergeCell ref="J3:J4"/>
    <mergeCell ref="W3:X3"/>
    <mergeCell ref="Y3:Z3"/>
    <mergeCell ref="AA3:AB3"/>
    <mergeCell ref="K3:K4"/>
    <mergeCell ref="L3:L4"/>
    <mergeCell ref="M3:M4"/>
    <mergeCell ref="N3:N4"/>
    <mergeCell ref="O3:O4"/>
    <mergeCell ref="P3:P4"/>
    <mergeCell ref="A20:A23"/>
    <mergeCell ref="AC3:AD3"/>
    <mergeCell ref="AE3:AF3"/>
    <mergeCell ref="AG3:AH3"/>
    <mergeCell ref="A5:A9"/>
    <mergeCell ref="A10:A14"/>
    <mergeCell ref="A15:A19"/>
    <mergeCell ref="Q3:R3"/>
    <mergeCell ref="S3:T3"/>
    <mergeCell ref="U3:V3"/>
  </mergeCells>
  <printOptions/>
  <pageMargins left="0.6" right="0.21" top="0.59" bottom="0.6" header="0.2" footer="0.21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pc010333</dc:creator>
  <cp:keywords/>
  <dc:description/>
  <cp:lastModifiedBy>糸島市</cp:lastModifiedBy>
  <cp:lastPrinted>2022-04-19T09:14:10Z</cp:lastPrinted>
  <dcterms:created xsi:type="dcterms:W3CDTF">2008-03-03T23:43:18Z</dcterms:created>
  <dcterms:modified xsi:type="dcterms:W3CDTF">2022-04-19T09:15:32Z</dcterms:modified>
  <cp:category/>
  <cp:version/>
  <cp:contentType/>
  <cp:contentStatus/>
</cp:coreProperties>
</file>